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bles" sheetId="1" state="visible" r:id="rId1"/>
    <sheet name="Business ca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"/>
    <numFmt numFmtId="165" formatCode="0.0%"/>
    <numFmt numFmtId="166" formatCode="0.0"/>
    <numFmt numFmtId="167" formatCode="#,##0.00 &quot;€&quot;"/>
  </numFmts>
  <fonts count="9">
    <font>
      <name val="Calibri"/>
      <family val="2"/>
      <color theme="1"/>
      <sz val="11"/>
      <scheme val="minor"/>
    </font>
    <font>
      <b val="1"/>
      <color rgb="00201E1D"/>
      <sz val="16"/>
    </font>
    <font>
      <i val="1"/>
      <color rgb="0069645F"/>
    </font>
    <font>
      <b val="1"/>
      <color rgb="00FFFFFF"/>
    </font>
    <font>
      <b val="1"/>
      <color rgb="00201E1D"/>
    </font>
    <font>
      <color rgb="0069645F"/>
    </font>
    <font>
      <b val="1"/>
      <color rgb="00C42A10"/>
    </font>
    <font>
      <color rgb="00FFFFFF"/>
    </font>
    <font>
      <b val="1"/>
      <color rgb="00C42A10"/>
      <sz val="13"/>
    </font>
  </fonts>
  <fills count="7">
    <fill>
      <patternFill/>
    </fill>
    <fill>
      <patternFill patternType="gray125"/>
    </fill>
    <fill>
      <patternFill patternType="solid">
        <fgColor rgb="00201E1D"/>
      </patternFill>
    </fill>
    <fill>
      <patternFill patternType="solid">
        <fgColor rgb="00FFF4CC"/>
      </patternFill>
    </fill>
    <fill>
      <patternFill patternType="solid">
        <fgColor rgb="00FFF0EB"/>
      </patternFill>
    </fill>
    <fill>
      <patternFill patternType="solid">
        <fgColor rgb="00FFF7F4"/>
      </patternFill>
    </fill>
    <fill>
      <patternFill patternType="solid">
        <fgColor rgb="00F1EEEB"/>
      </patternFill>
    </fill>
  </fills>
  <borders count="2">
    <border>
      <left/>
      <right/>
      <top/>
      <bottom/>
      <diagonal/>
    </border>
    <border>
      <left style="thin">
        <color rgb="00DCD8D4"/>
      </left>
      <right style="thin">
        <color rgb="00DCD8D4"/>
      </right>
      <top style="thin">
        <color rgb="00DCD8D4"/>
      </top>
      <bottom style="thin">
        <color rgb="00DCD8D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3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3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3" borderId="1" pivotButton="0" quotePrefix="0" xfId="0"/>
    <xf numFmtId="10" fontId="0" fillId="3" borderId="1" pivotButton="0" quotePrefix="0" xfId="0"/>
    <xf numFmtId="0" fontId="2" fillId="0" borderId="0" applyAlignment="1" pivotButton="0" quotePrefix="0" xfId="0">
      <alignment wrapText="1"/>
    </xf>
    <xf numFmtId="164" fontId="8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7" fontId="0" fillId="0" borderId="0" pivotButton="0" quotePrefix="0" xfId="0"/>
    <xf numFmtId="3" fontId="0" fillId="0" borderId="0" pivotButton="0" quotePrefix="0" xfId="0"/>
    <xf numFmtId="3" fontId="4" fillId="0" borderId="0" pivotButton="0" quotePrefix="0" xfId="0"/>
    <xf numFmtId="164" fontId="0" fillId="0" borderId="0" pivotButton="0" quotePrefix="0" xfId="0"/>
    <xf numFmtId="0" fontId="4" fillId="4" borderId="0" pivotButton="0" quotePrefix="0" xfId="0"/>
    <xf numFmtId="0" fontId="0" fillId="4" borderId="0" applyAlignment="1" pivotButton="0" quotePrefix="0" xfId="0">
      <alignment vertical="top" wrapText="1"/>
    </xf>
    <xf numFmtId="164" fontId="4" fillId="4" borderId="0" pivotButton="0" quotePrefix="0" xfId="0"/>
    <xf numFmtId="0" fontId="6" fillId="5" borderId="0" pivotButton="0" quotePrefix="0" xfId="0"/>
    <xf numFmtId="0" fontId="0" fillId="5" borderId="0" pivotButton="0" quotePrefix="0" xfId="0"/>
    <xf numFmtId="0" fontId="4" fillId="5" borderId="0" pivotButton="0" quotePrefix="0" xfId="0"/>
    <xf numFmtId="0" fontId="0" fillId="5" borderId="0" applyAlignment="1" pivotButton="0" quotePrefix="0" xfId="0">
      <alignment vertical="top" wrapText="1"/>
    </xf>
    <xf numFmtId="164" fontId="4" fillId="5" borderId="0" pivotButton="0" quotePrefix="0" xfId="0"/>
    <xf numFmtId="0" fontId="6" fillId="6" borderId="0" pivotButton="0" quotePrefix="0" xfId="0"/>
    <xf numFmtId="0" fontId="0" fillId="6" borderId="0" pivotButton="0" quotePrefix="0" xfId="0"/>
    <xf numFmtId="0" fontId="4" fillId="6" borderId="0" pivotButton="0" quotePrefix="0" xfId="0"/>
    <xf numFmtId="0" fontId="0" fillId="6" borderId="0" applyAlignment="1" pivotButton="0" quotePrefix="0" xfId="0">
      <alignment vertical="top" wrapText="1"/>
    </xf>
    <xf numFmtId="164" fontId="4" fillId="6" borderId="0" pivotButton="0" quotePrefix="0" xfId="0"/>
    <xf numFmtId="0" fontId="7" fillId="2" borderId="0" applyAlignment="1" pivotButton="0" quotePrefix="0" xfId="0">
      <alignment vertical="top" wrapText="1"/>
    </xf>
    <xf numFmtId="0" fontId="0" fillId="2" borderId="0" pivotButton="0" quotePrefix="0" xfId="0"/>
    <xf numFmtId="164" fontId="3" fillId="2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Vos revenus annuels = A1 + A2 + B</a:t>
            </a:r>
          </a:p>
        </rich>
      </tx>
    </title>
    <plotArea>
      <barChart>
        <barDir val="col"/>
        <grouping val="stacked"/>
        <ser>
          <idx val="0"/>
          <order val="0"/>
          <tx>
            <v>A1 · Pack VIP</v>
          </tx>
          <spPr>
            <a:solidFill>
              <a:srgbClr val="C82C11"/>
            </a:solidFill>
            <a:ln>
              <a:solidFill>
                <a:srgbClr val="C82C11"/>
              </a:solidFill>
              <a:prstDash val="solid"/>
            </a:ln>
          </spPr>
          <cat>
            <numRef>
              <f>'Business case'!$D$8:$H$8</f>
            </numRef>
          </cat>
          <val>
            <numRef>
              <f>'Business case'!$D$16:$H$16</f>
            </numRef>
          </val>
        </ser>
        <ser>
          <idx val="1"/>
          <order val="1"/>
          <tx>
            <v>A2 · Pack VIP Extreme</v>
          </tx>
          <spPr>
            <a:solidFill>
              <a:srgbClr val="F0846A"/>
            </a:solidFill>
            <a:ln>
              <a:solidFill>
                <a:srgbClr val="F0846A"/>
              </a:solidFill>
              <a:prstDash val="solid"/>
            </a:ln>
          </spPr>
          <cat>
            <numRef>
              <f>'Business case'!$D$8:$H$8</f>
            </numRef>
          </cat>
          <val>
            <numRef>
              <f>'Business case'!$D$24:$H$24</f>
            </numRef>
          </val>
        </ser>
        <ser>
          <idx val="2"/>
          <order val="2"/>
          <tx>
            <v>B · Prestations</v>
          </tx>
          <spPr>
            <a:solidFill>
              <a:srgbClr val="201E1D"/>
            </a:solidFill>
            <a:ln>
              <a:solidFill>
                <a:srgbClr val="201E1D"/>
              </a:solidFill>
              <a:prstDash val="solid"/>
            </a:ln>
          </spPr>
          <cat>
            <numRef>
              <f>'Business case'!$D$8:$H$8</f>
            </numRef>
          </cat>
          <val>
            <numRef>
              <f>'Business case'!$D$27:$H$27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35</row>
      <rowOff>0</rowOff>
    </from>
    <ext cx="648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12" customWidth="1" min="4" max="4"/>
    <col width="70" customWidth="1" min="5" max="5"/>
  </cols>
  <sheetData>
    <row r="1">
      <c r="A1" s="1" t="inlineStr">
        <is>
          <t>Business case marque blanche — les variables</t>
        </is>
      </c>
    </row>
    <row r="2">
      <c r="A2" s="2" t="inlineStr">
        <is>
          <t>Modifiez les cellules jaunes : l’onglet « Business case » se recalcule seul. Simulation à titre de démonstration — Maximum Insurance.</t>
        </is>
      </c>
    </row>
    <row r="4">
      <c r="A4" s="3" t="inlineStr">
        <is>
          <t>Variable</t>
        </is>
      </c>
      <c r="B4" s="3" t="inlineStr">
        <is>
          <t>A1</t>
        </is>
      </c>
      <c r="C4" s="3" t="inlineStr">
        <is>
          <t>A2</t>
        </is>
      </c>
      <c r="D4" s="3" t="inlineStr">
        <is>
          <t>Unité</t>
        </is>
      </c>
      <c r="E4" s="3" t="inlineStr">
        <is>
          <t>Explication</t>
        </is>
      </c>
    </row>
    <row r="5">
      <c r="A5" s="4" t="inlineStr">
        <is>
          <t>Nom de la ligne de produit</t>
        </is>
      </c>
      <c r="B5" s="5" t="inlineStr">
        <is>
          <t>Pack VIP</t>
        </is>
      </c>
      <c r="C5" s="5" t="inlineStr">
        <is>
          <t>Pack VIP Extreme</t>
        </is>
      </c>
      <c r="D5" s="6" t="inlineStr"/>
      <c r="E5" s="7" t="inlineStr">
        <is>
          <t>Le nom affiché dans le business case.</t>
        </is>
      </c>
    </row>
    <row r="6">
      <c r="A6" s="4" t="inlineStr">
        <is>
          <t>Voyageurs proposés par an</t>
        </is>
      </c>
      <c r="B6" s="8" t="n">
        <v>2000</v>
      </c>
      <c r="C6" s="8" t="n">
        <v>2000</v>
      </c>
      <c r="D6" s="6" t="inlineStr">
        <is>
          <t>voyageurs</t>
        </is>
      </c>
      <c r="E6" s="7" t="inlineStr">
        <is>
          <t>Les voyageurs à qui l’assurance est proposée chaque année (année 1).</t>
        </is>
      </c>
    </row>
    <row r="7">
      <c r="A7" s="4" t="inlineStr">
        <is>
          <t>Prime moyenne par assuré</t>
        </is>
      </c>
      <c r="B7" s="9" t="n">
        <v>990</v>
      </c>
      <c r="C7" s="9" t="n">
        <v>2290</v>
      </c>
      <c r="D7" s="6" t="inlineStr">
        <is>
          <t>€</t>
        </is>
      </c>
      <c r="E7" s="7" t="inlineStr">
        <is>
          <t>Le prix payé par l’assuré pour une police.</t>
        </is>
      </c>
    </row>
    <row r="8">
      <c r="A8" s="4" t="inlineStr">
        <is>
          <t>Cotisation personnalisée</t>
        </is>
      </c>
      <c r="B8" s="9" t="n">
        <v>0</v>
      </c>
      <c r="C8" s="9" t="n">
        <v>0</v>
      </c>
      <c r="D8" s="6" t="inlineStr">
        <is>
          <t>€</t>
        </is>
      </c>
      <c r="E8" s="7" t="inlineStr">
        <is>
          <t>0 = la prime moyenne ci-dessus est retenue.</t>
        </is>
      </c>
    </row>
    <row r="9">
      <c r="A9" s="4" t="inlineStr">
        <is>
          <t>Conversion à l’achat</t>
        </is>
      </c>
      <c r="B9" s="10" t="n">
        <v>0.2</v>
      </c>
      <c r="C9" s="10" t="n">
        <v>0.02</v>
      </c>
      <c r="D9" s="6" t="inlineStr">
        <is>
          <t>%</t>
        </is>
      </c>
      <c r="E9" s="7" t="inlineStr">
        <is>
          <t>Part des voyageurs proposés qui souscrivent.</t>
        </is>
      </c>
    </row>
    <row r="10">
      <c r="A10" s="4" t="inlineStr">
        <is>
          <t>Polices par assuré et par an</t>
        </is>
      </c>
      <c r="B10" s="11" t="n">
        <v>1</v>
      </c>
      <c r="C10" s="11" t="n">
        <v>1</v>
      </c>
      <c r="D10" s="6" t="inlineStr">
        <is>
          <t>polices</t>
        </is>
      </c>
      <c r="E10" s="7" t="inlineStr">
        <is>
          <t>1 pour une assurance annuelle.</t>
        </is>
      </c>
    </row>
    <row r="11">
      <c r="A11" s="4" t="inlineStr">
        <is>
          <t>Votre part (% de la prime)</t>
        </is>
      </c>
      <c r="B11" s="10" t="n">
        <v>0.2</v>
      </c>
      <c r="C11" s="10" t="n">
        <v>0.2</v>
      </c>
      <c r="D11" s="6" t="inlineStr">
        <is>
          <t>%</t>
        </is>
      </c>
      <c r="E11" s="7" t="inlineStr">
        <is>
          <t>Le pourcentage de la prime retenue qui vous revient, pour chaque police en vigueur ; convenu ensemble.</t>
        </is>
      </c>
    </row>
    <row r="12">
      <c r="A12" s="4" t="inlineStr">
        <is>
          <t>Croissance des nouvelles souscriptions</t>
        </is>
      </c>
      <c r="B12" s="10" t="n">
        <v>0.2</v>
      </c>
      <c r="C12" s="10" t="n">
        <v>0.2</v>
      </c>
      <c r="D12" s="6" t="inlineStr">
        <is>
          <t>% par an</t>
        </is>
      </c>
      <c r="E12" s="7" t="inlineStr">
        <is>
          <t>Année 2 = année 1 × (1 + ce taux), et ainsi de suite. Négatif = décroissance.</t>
        </is>
      </c>
    </row>
    <row r="13">
      <c r="A13" s="4" t="inlineStr">
        <is>
          <t>Taux de désinscription</t>
        </is>
      </c>
      <c r="B13" s="10" t="n">
        <v>0.1</v>
      </c>
      <c r="C13" s="10" t="n">
        <v>0.1</v>
      </c>
      <c r="D13" s="6" t="inlineStr">
        <is>
          <t>% par an</t>
        </is>
      </c>
      <c r="E13" s="7" t="inlineStr">
        <is>
          <t>Part des polices en vigueur non reconduites chaque année (si renouvelable).</t>
        </is>
      </c>
    </row>
    <row r="15">
      <c r="A15" s="3" t="inlineStr">
        <is>
          <t>Programme et prestations optionnelles (B)</t>
        </is>
      </c>
      <c r="B15" s="3" t="inlineStr">
        <is>
          <t>Valeur</t>
        </is>
      </c>
      <c r="C15" s="3" t="inlineStr"/>
      <c r="D15" s="3" t="inlineStr">
        <is>
          <t>Unité</t>
        </is>
      </c>
      <c r="E15" s="3" t="inlineStr">
        <is>
          <t>Explication</t>
        </is>
      </c>
    </row>
    <row r="16">
      <c r="A16" s="4" t="inlineStr">
        <is>
          <t>Reconduction</t>
        </is>
      </c>
      <c r="B16" s="12" t="n">
        <v>1</v>
      </c>
      <c r="D16" s="6" t="inlineStr">
        <is>
          <t>0 / 1</t>
        </is>
      </c>
      <c r="E16" s="7" t="inlineStr">
        <is>
          <t>1 = renouvelable chaque année ; 0 = ponctuel (pas de reconduction).</t>
        </is>
      </c>
    </row>
    <row r="17">
      <c r="A17" s="4" t="inlineStr">
        <is>
          <t>Niveau de marque blanche</t>
        </is>
      </c>
      <c r="B17" s="5" t="inlineStr">
        <is>
          <t>Maximum White-label</t>
        </is>
      </c>
      <c r="D17" s="6" t="inlineStr"/>
      <c r="E17" s="7" t="inlineStr">
        <is>
          <t>Les frais de mise en place ne s’appliquent qu’à la formule Extreme.</t>
        </is>
      </c>
    </row>
    <row r="18">
      <c r="A18" s="4" t="inlineStr">
        <is>
          <t>Frais de mise en place</t>
        </is>
      </c>
      <c r="B18" s="9" t="n"/>
      <c r="D18" s="6" t="inlineStr">
        <is>
          <t>€</t>
        </is>
      </c>
      <c r="E18" s="7" t="inlineStr">
        <is>
          <t>Formule Extreme : coût unique déduit en année 1. Vide = à convenir (non déduit).</t>
        </is>
      </c>
    </row>
    <row r="19">
      <c r="A19" s="4" t="inlineStr">
        <is>
          <t>Taux de dossiers</t>
        </is>
      </c>
      <c r="B19" s="13" t="n">
        <v>0.015</v>
      </c>
      <c r="D19" s="6" t="inlineStr">
        <is>
          <t>%</t>
        </is>
      </c>
      <c r="E19" s="7" t="inlineStr">
        <is>
          <t>Part des polices en vigueur qui donnent lieu à une prestation.</t>
        </is>
      </c>
    </row>
    <row r="20">
      <c r="A20" s="4" t="inlineStr">
        <is>
          <t>Part orientée vers vous</t>
        </is>
      </c>
      <c r="B20" s="10" t="n">
        <v>0</v>
      </c>
      <c r="D20" s="6" t="inlineStr">
        <is>
          <t>%</t>
        </is>
      </c>
      <c r="E20" s="7" t="inlineStr">
        <is>
          <t>Part de ces prestations orientées vers vous.</t>
        </is>
      </c>
    </row>
    <row r="21">
      <c r="A21" s="4" t="inlineStr">
        <is>
          <t>Revenu moyen par prestation</t>
        </is>
      </c>
      <c r="B21" s="9" t="n">
        <v>0</v>
      </c>
      <c r="D21" s="6" t="inlineStr">
        <is>
          <t>€</t>
        </is>
      </c>
      <c r="E21" s="7" t="inlineStr">
        <is>
          <t>À renseigner seulement si le programme le prévoit.</t>
        </is>
      </c>
    </row>
  </sheetData>
  <dataValidations count="2">
    <dataValidation sqref="B16" showDropDown="0" showInputMessage="0" showErrorMessage="0" allowBlank="0" type="list">
      <formula1>"0,1"</formula1>
    </dataValidation>
    <dataValidation sqref="B17" showDropDown="0" showInputMessage="0" showErrorMessage="0" allowBlank="0" type="list">
      <formula1>"Maximum White-label,Maximum White-label Extreme"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62" customWidth="1" min="2" max="2"/>
    <col width="1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Business case marque blanche — expliqué de A à Z</t>
        </is>
      </c>
    </row>
    <row r="2" ht="30" customHeight="1">
      <c r="A2" s="14" t="inlineStr">
        <is>
          <t>Simulation à titre de démonstration : chaque ligne est une formule qui lit l’onglet « Variables ». Ce n’est ni une offre ni un engagement de revenus ; les conditions du programme font foi.</t>
        </is>
      </c>
    </row>
    <row r="4">
      <c r="A4" s="4" t="inlineStr">
        <is>
          <t>Vos revenus · année 1</t>
        </is>
      </c>
      <c r="B4" s="15">
        <f>D29</f>
        <v/>
      </c>
    </row>
    <row r="5">
      <c r="A5" s="4" t="inlineStr">
        <is>
          <t>Vos revenus · année 5</t>
        </is>
      </c>
      <c r="B5" s="15">
        <f>H29</f>
        <v/>
      </c>
    </row>
    <row r="6">
      <c r="A6" s="4" t="inlineStr">
        <is>
          <t>Revenus cumulés sur cinq ans</t>
        </is>
      </c>
      <c r="B6" s="15">
        <f>H32</f>
        <v/>
      </c>
    </row>
    <row r="8">
      <c r="A8" s="3" t="inlineStr">
        <is>
          <t>Étape</t>
        </is>
      </c>
      <c r="B8" s="3" t="inlineStr">
        <is>
          <t>Ce que calcule la ligne</t>
        </is>
      </c>
      <c r="C8" s="3" t="inlineStr">
        <is>
          <t>Par police</t>
        </is>
      </c>
      <c r="D8" s="3" t="inlineStr">
        <is>
          <t>Année 1</t>
        </is>
      </c>
      <c r="E8" s="3" t="inlineStr">
        <is>
          <t>Année 2</t>
        </is>
      </c>
      <c r="F8" s="3" t="inlineStr">
        <is>
          <t>Année 3</t>
        </is>
      </c>
      <c r="G8" s="3" t="inlineStr">
        <is>
          <t>Année 4</t>
        </is>
      </c>
      <c r="H8" s="3" t="inlineStr">
        <is>
          <t>Année 5</t>
        </is>
      </c>
    </row>
    <row r="9">
      <c r="A9" s="16">
        <f>"A1 · "&amp;Variables!$B$5</f>
        <v/>
      </c>
      <c r="B9" s="17" t="n"/>
      <c r="C9" s="17" t="n"/>
      <c r="D9" s="17" t="n"/>
      <c r="E9" s="17" t="n"/>
      <c r="F9" s="17" t="n"/>
      <c r="G9" s="17" t="n"/>
      <c r="H9" s="17" t="n"/>
    </row>
    <row r="10">
      <c r="A10" s="4" t="inlineStr">
        <is>
          <t>A. Prime retenue</t>
        </is>
      </c>
      <c r="B10" s="7" t="inlineStr">
        <is>
          <t>La cotisation personnalisée si elle est saisie, sinon la prime moyenne.</t>
        </is>
      </c>
      <c r="C10" s="18">
        <f>IF(Variables!$B$8&gt;0,Variables!$B$8,Variables!$B$7)</f>
        <v/>
      </c>
    </row>
    <row r="11">
      <c r="A11" s="4" t="inlineStr">
        <is>
          <t>B. Votre part par police</t>
        </is>
      </c>
      <c r="B11" s="7" t="inlineStr">
        <is>
          <t>Prime retenue × votre pourcentage.</t>
        </is>
      </c>
      <c r="C11" s="18">
        <f>C10*Variables!$B$11</f>
        <v/>
      </c>
    </row>
    <row r="12">
      <c r="A12" s="4" t="inlineStr">
        <is>
          <t>C. Nouvelles souscriptions</t>
        </is>
      </c>
      <c r="B12" s="7" t="inlineStr">
        <is>
          <t>Année 1 = voyageurs × polices par assuré × conversion ; chaque année suivante = l’année précédente × (1 + croissance).</t>
        </is>
      </c>
      <c r="D12" s="19">
        <f>Variables!$B$6*MAX(0.1,Variables!$B$10)*Variables!$B$9</f>
        <v/>
      </c>
      <c r="E12" s="19">
        <f>D12*(1+Variables!$B$12)</f>
        <v/>
      </c>
      <c r="F12" s="19">
        <f>E12*(1+Variables!$B$12)</f>
        <v/>
      </c>
      <c r="G12" s="19">
        <f>F12*(1+Variables!$B$12)</f>
        <v/>
      </c>
      <c r="H12" s="19">
        <f>G12*(1+Variables!$B$12)</f>
        <v/>
      </c>
    </row>
    <row r="13">
      <c r="A13" s="4" t="inlineStr">
        <is>
          <t>D. Désinscriptions</t>
        </is>
      </c>
      <c r="B13" s="7" t="inlineStr">
        <is>
          <t>Polices en vigueur l’année précédente × taux de désinscription (en renouvelable).</t>
        </is>
      </c>
      <c r="D13" s="19">
        <f>0</f>
        <v/>
      </c>
      <c r="E13" s="19">
        <f>IF(Variables!$B$16=1,D14*Variables!$B$13,0)</f>
        <v/>
      </c>
      <c r="F13" s="19">
        <f>IF(Variables!$B$16=1,E14*Variables!$B$13,0)</f>
        <v/>
      </c>
      <c r="G13" s="19">
        <f>IF(Variables!$B$16=1,F14*Variables!$B$13,0)</f>
        <v/>
      </c>
      <c r="H13" s="19">
        <f>IF(Variables!$B$16=1,G14*Variables!$B$13,0)</f>
        <v/>
      </c>
    </row>
    <row r="14">
      <c r="A14" s="4" t="inlineStr">
        <is>
          <t>E. Polices en vigueur</t>
        </is>
      </c>
      <c r="B14" s="7" t="inlineStr">
        <is>
          <t>En renouvelable : l’année précédente − désinscriptions + nouvelles souscriptions ; en ponctuel : les nouvelles souscriptions.</t>
        </is>
      </c>
      <c r="D14" s="20">
        <f>D12</f>
        <v/>
      </c>
      <c r="E14" s="20">
        <f>IF(Variables!$B$16=1,D14-E13+E12,E12)</f>
        <v/>
      </c>
      <c r="F14" s="20">
        <f>IF(Variables!$B$16=1,E14-F13+F12,F12)</f>
        <v/>
      </c>
      <c r="G14" s="20">
        <f>IF(Variables!$B$16=1,F14-G13+G12,G12)</f>
        <v/>
      </c>
      <c r="H14" s="20">
        <f>IF(Variables!$B$16=1,G14-H13+H12,H12)</f>
        <v/>
      </c>
    </row>
    <row r="15">
      <c r="A15" s="4" t="inlineStr">
        <is>
          <t>F. Primes collectées</t>
        </is>
      </c>
      <c r="B15" s="7" t="inlineStr">
        <is>
          <t>Polices en vigueur × prime retenue : ce que vous vendez.</t>
        </is>
      </c>
      <c r="D15" s="21">
        <f>D14*$C$10</f>
        <v/>
      </c>
      <c r="E15" s="21">
        <f>E14*$C$10</f>
        <v/>
      </c>
      <c r="F15" s="21">
        <f>F14*$C$10</f>
        <v/>
      </c>
      <c r="G15" s="21">
        <f>G14*$C$10</f>
        <v/>
      </c>
      <c r="H15" s="21">
        <f>H14*$C$10</f>
        <v/>
      </c>
    </row>
    <row r="16">
      <c r="A16" s="22" t="inlineStr">
        <is>
          <t>G. A1 · votre part</t>
        </is>
      </c>
      <c r="B16" s="23" t="inlineStr">
        <is>
          <t>Polices en vigueur × votre part par police : votre revenu sur cette ligne.</t>
        </is>
      </c>
      <c r="C16" s="17" t="n"/>
      <c r="D16" s="24">
        <f>D14*$C$11</f>
        <v/>
      </c>
      <c r="E16" s="24">
        <f>E14*$C$11</f>
        <v/>
      </c>
      <c r="F16" s="24">
        <f>F14*$C$11</f>
        <v/>
      </c>
      <c r="G16" s="24">
        <f>G14*$C$11</f>
        <v/>
      </c>
      <c r="H16" s="24">
        <f>H14*$C$11</f>
        <v/>
      </c>
    </row>
    <row r="17">
      <c r="A17" s="25">
        <f>"A2 · "&amp;Variables!$C$5</f>
        <v/>
      </c>
      <c r="B17" s="26" t="n"/>
      <c r="C17" s="26" t="n"/>
      <c r="D17" s="26" t="n"/>
      <c r="E17" s="26" t="n"/>
      <c r="F17" s="26" t="n"/>
      <c r="G17" s="26" t="n"/>
      <c r="H17" s="26" t="n"/>
    </row>
    <row r="18">
      <c r="A18" s="4" t="inlineStr">
        <is>
          <t>H. Prime retenue</t>
        </is>
      </c>
      <c r="B18" s="7" t="inlineStr">
        <is>
          <t>La cotisation personnalisée si elle est saisie, sinon la prime moyenne.</t>
        </is>
      </c>
      <c r="C18" s="18">
        <f>IF(Variables!$C$8&gt;0,Variables!$C$8,Variables!$C$7)</f>
        <v/>
      </c>
    </row>
    <row r="19">
      <c r="A19" s="4" t="inlineStr">
        <is>
          <t>I. Votre part par police</t>
        </is>
      </c>
      <c r="B19" s="7" t="inlineStr">
        <is>
          <t>Prime retenue × votre pourcentage.</t>
        </is>
      </c>
      <c r="C19" s="18">
        <f>C18*Variables!$C$11</f>
        <v/>
      </c>
    </row>
    <row r="20">
      <c r="A20" s="4" t="inlineStr">
        <is>
          <t>J. Nouvelles souscriptions</t>
        </is>
      </c>
      <c r="B20" s="7" t="inlineStr">
        <is>
          <t>Année 1 = voyageurs × polices par assuré × conversion ; chaque année suivante = l’année précédente × (1 + croissance).</t>
        </is>
      </c>
      <c r="D20" s="19">
        <f>Variables!$C$6*MAX(0.1,Variables!$C$10)*Variables!$C$9</f>
        <v/>
      </c>
      <c r="E20" s="19">
        <f>D20*(1+Variables!$C$12)</f>
        <v/>
      </c>
      <c r="F20" s="19">
        <f>E20*(1+Variables!$C$12)</f>
        <v/>
      </c>
      <c r="G20" s="19">
        <f>F20*(1+Variables!$C$12)</f>
        <v/>
      </c>
      <c r="H20" s="19">
        <f>G20*(1+Variables!$C$12)</f>
        <v/>
      </c>
    </row>
    <row r="21">
      <c r="A21" s="4" t="inlineStr">
        <is>
          <t>K. Désinscriptions</t>
        </is>
      </c>
      <c r="B21" s="7" t="inlineStr">
        <is>
          <t>Polices en vigueur l’année précédente × taux de désinscription (en renouvelable).</t>
        </is>
      </c>
      <c r="D21" s="19">
        <f>0</f>
        <v/>
      </c>
      <c r="E21" s="19">
        <f>IF(Variables!$B$16=1,D22*Variables!$C$13,0)</f>
        <v/>
      </c>
      <c r="F21" s="19">
        <f>IF(Variables!$B$16=1,E22*Variables!$C$13,0)</f>
        <v/>
      </c>
      <c r="G21" s="19">
        <f>IF(Variables!$B$16=1,F22*Variables!$C$13,0)</f>
        <v/>
      </c>
      <c r="H21" s="19">
        <f>IF(Variables!$B$16=1,G22*Variables!$C$13,0)</f>
        <v/>
      </c>
    </row>
    <row r="22">
      <c r="A22" s="4" t="inlineStr">
        <is>
          <t>L. Polices en vigueur</t>
        </is>
      </c>
      <c r="B22" s="7" t="inlineStr">
        <is>
          <t>En renouvelable : l’année précédente − désinscriptions + nouvelles souscriptions ; en ponctuel : les nouvelles souscriptions.</t>
        </is>
      </c>
      <c r="D22" s="20">
        <f>D20</f>
        <v/>
      </c>
      <c r="E22" s="20">
        <f>IF(Variables!$B$16=1,D22-E21+E20,E20)</f>
        <v/>
      </c>
      <c r="F22" s="20">
        <f>IF(Variables!$B$16=1,E22-F21+F20,F20)</f>
        <v/>
      </c>
      <c r="G22" s="20">
        <f>IF(Variables!$B$16=1,F22-G21+G20,G20)</f>
        <v/>
      </c>
      <c r="H22" s="20">
        <f>IF(Variables!$B$16=1,G22-H21+H20,H20)</f>
        <v/>
      </c>
    </row>
    <row r="23">
      <c r="A23" s="4" t="inlineStr">
        <is>
          <t>M. Primes collectées</t>
        </is>
      </c>
      <c r="B23" s="7" t="inlineStr">
        <is>
          <t>Polices en vigueur × prime retenue : ce que vous vendez.</t>
        </is>
      </c>
      <c r="D23" s="21">
        <f>D22*$C$18</f>
        <v/>
      </c>
      <c r="E23" s="21">
        <f>E22*$C$18</f>
        <v/>
      </c>
      <c r="F23" s="21">
        <f>F22*$C$18</f>
        <v/>
      </c>
      <c r="G23" s="21">
        <f>G22*$C$18</f>
        <v/>
      </c>
      <c r="H23" s="21">
        <f>H22*$C$18</f>
        <v/>
      </c>
    </row>
    <row r="24">
      <c r="A24" s="27" t="inlineStr">
        <is>
          <t>N. A2 · votre part</t>
        </is>
      </c>
      <c r="B24" s="28" t="inlineStr">
        <is>
          <t>Polices en vigueur × votre part par police : votre revenu sur cette ligne.</t>
        </is>
      </c>
      <c r="C24" s="26" t="n"/>
      <c r="D24" s="29">
        <f>D22*$C$19</f>
        <v/>
      </c>
      <c r="E24" s="29">
        <f>E22*$C$19</f>
        <v/>
      </c>
      <c r="F24" s="29">
        <f>F22*$C$19</f>
        <v/>
      </c>
      <c r="G24" s="29">
        <f>G22*$C$19</f>
        <v/>
      </c>
      <c r="H24" s="29">
        <f>H22*$C$19</f>
        <v/>
      </c>
    </row>
    <row r="25">
      <c r="A25" s="30" t="inlineStr">
        <is>
          <t>B · Prestations optionnelles</t>
        </is>
      </c>
      <c r="B25" s="31" t="n"/>
      <c r="C25" s="31" t="n"/>
      <c r="D25" s="31" t="n"/>
      <c r="E25" s="31" t="n"/>
      <c r="F25" s="31" t="n"/>
      <c r="G25" s="31" t="n"/>
      <c r="H25" s="31" t="n"/>
    </row>
    <row r="26">
      <c r="A26" s="4" t="inlineStr">
        <is>
          <t>O. Polices en vigueur, A1 + A2</t>
        </is>
      </c>
      <c r="B26" s="7" t="inlineStr">
        <is>
          <t>Toutes les polices en vigueur.</t>
        </is>
      </c>
      <c r="D26" s="19">
        <f>D14+D22</f>
        <v/>
      </c>
      <c r="E26" s="19">
        <f>E14+E22</f>
        <v/>
      </c>
      <c r="F26" s="19">
        <f>F14+F22</f>
        <v/>
      </c>
      <c r="G26" s="19">
        <f>G14+G22</f>
        <v/>
      </c>
      <c r="H26" s="19">
        <f>H14+H22</f>
        <v/>
      </c>
    </row>
    <row r="27">
      <c r="A27" s="32" t="inlineStr">
        <is>
          <t>P. B · prestations optionnelles</t>
        </is>
      </c>
      <c r="B27" s="33" t="inlineStr">
        <is>
          <t>Polices en vigueur × taux de dossiers × part orientée vers vous × revenu moyen par prestation.</t>
        </is>
      </c>
      <c r="C27" s="31" t="n"/>
      <c r="D27" s="34">
        <f>D26*Variables!$B$19*Variables!$B$20*Variables!$B$21</f>
        <v/>
      </c>
      <c r="E27" s="34">
        <f>E26*Variables!$B$19*Variables!$B$20*Variables!$B$21</f>
        <v/>
      </c>
      <c r="F27" s="34">
        <f>F26*Variables!$B$19*Variables!$B$20*Variables!$B$21</f>
        <v/>
      </c>
      <c r="G27" s="34">
        <f>G26*Variables!$B$19*Variables!$B$20*Variables!$B$21</f>
        <v/>
      </c>
      <c r="H27" s="34">
        <f>H26*Variables!$B$19*Variables!$B$20*Variables!$B$21</f>
        <v/>
      </c>
    </row>
    <row r="28">
      <c r="A28" s="30" t="inlineStr">
        <is>
          <t>Total</t>
        </is>
      </c>
      <c r="B28" s="31" t="n"/>
      <c r="C28" s="31" t="n"/>
      <c r="D28" s="31" t="n"/>
      <c r="E28" s="31" t="n"/>
      <c r="F28" s="31" t="n"/>
      <c r="G28" s="31" t="n"/>
      <c r="H28" s="31" t="n"/>
    </row>
    <row r="29">
      <c r="A29" s="3" t="inlineStr">
        <is>
          <t>Q. Revenus annuels A1 + A2 + B</t>
        </is>
      </c>
      <c r="B29" s="35" t="inlineStr">
        <is>
          <t>Vos revenus de l’année.</t>
        </is>
      </c>
      <c r="C29" s="36" t="n"/>
      <c r="D29" s="37">
        <f>D16+D24+D27</f>
        <v/>
      </c>
      <c r="E29" s="37">
        <f>E16+E24+E27</f>
        <v/>
      </c>
      <c r="F29" s="37">
        <f>F16+F24+F27</f>
        <v/>
      </c>
      <c r="G29" s="37">
        <f>G16+G24+G27</f>
        <v/>
      </c>
      <c r="H29" s="37">
        <f>H16+H24+H27</f>
        <v/>
      </c>
    </row>
    <row r="30">
      <c r="A30" s="4" t="inlineStr">
        <is>
          <t>R. Frais de mise en place</t>
        </is>
      </c>
      <c r="B30" s="7" t="inlineStr">
        <is>
          <t>Formule Extreme : coût unique en année 1 (vide = à convenir, non déduit).</t>
        </is>
      </c>
      <c r="D30" s="21">
        <f>IF(Variables!$B$17="Maximum White-label Extreme",N(Variables!$B$18),0)</f>
        <v/>
      </c>
      <c r="E30" s="21">
        <f>0</f>
        <v/>
      </c>
      <c r="F30" s="21">
        <f>0</f>
        <v/>
      </c>
      <c r="G30" s="21">
        <f>0</f>
        <v/>
      </c>
      <c r="H30" s="21">
        <f>0</f>
        <v/>
      </c>
    </row>
    <row r="31">
      <c r="A31" s="4" t="inlineStr">
        <is>
          <t>S. Solde après frais</t>
        </is>
      </c>
      <c r="B31" s="7" t="inlineStr">
        <is>
          <t>Revenus annuels − frais de mise en place.</t>
        </is>
      </c>
      <c r="D31" s="38">
        <f>D29-D30</f>
        <v/>
      </c>
      <c r="E31" s="38">
        <f>E29-E30</f>
        <v/>
      </c>
      <c r="F31" s="38">
        <f>F29-F30</f>
        <v/>
      </c>
      <c r="G31" s="38">
        <f>G29-G30</f>
        <v/>
      </c>
      <c r="H31" s="38">
        <f>H29-H30</f>
        <v/>
      </c>
    </row>
    <row r="32">
      <c r="A32" s="4" t="inlineStr">
        <is>
          <t>T. Revenus cumulés</t>
        </is>
      </c>
      <c r="B32" s="7" t="inlineStr">
        <is>
          <t>La somme des revenus annuels depuis l’année 1 (avant frais).</t>
        </is>
      </c>
      <c r="D32" s="38">
        <f>SUM($D$29:D29)</f>
        <v/>
      </c>
      <c r="E32" s="38">
        <f>SUM($D$29:E29)</f>
        <v/>
      </c>
      <c r="F32" s="38">
        <f>SUM($D$29:F29)</f>
        <v/>
      </c>
      <c r="G32" s="38">
        <f>SUM($D$29:G29)</f>
        <v/>
      </c>
      <c r="H32" s="38">
        <f>SUM($D$29:H29)</f>
        <v/>
      </c>
    </row>
    <row r="33">
      <c r="A33" s="4" t="inlineStr">
        <is>
          <t>U. Solde cumulé après frais</t>
        </is>
      </c>
      <c r="B33" s="7" t="inlineStr">
        <is>
          <t>La somme des soldes depuis l’année 1.</t>
        </is>
      </c>
      <c r="D33" s="21">
        <f>SUM($D$31:D31)</f>
        <v/>
      </c>
      <c r="E33" s="21">
        <f>SUM($D$31:E31)</f>
        <v/>
      </c>
      <c r="F33" s="21">
        <f>SUM($D$31:F31)</f>
        <v/>
      </c>
      <c r="G33" s="21">
        <f>SUM($D$31:G31)</f>
        <v/>
      </c>
      <c r="H33" s="21">
        <f>SUM($D$31:H31)</f>
        <v/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2026-10-31T04:07:00Z</dcterms:created>
  <dcterms:modified xsi:type="dcterms:W3CDTF">2026-10-31T04:07:00Z</dcterms:modified>
</cp:coreProperties>
</file>